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4_자검\01. 출제\01. 출제\15. ITQ_11월_정기\10. 기출공지\111_엑셀\"/>
    </mc:Choice>
  </mc:AlternateContent>
  <bookViews>
    <workbookView xWindow="-105" yWindow="-105" windowWidth="23250" windowHeight="12450"/>
  </bookViews>
  <sheets>
    <sheet name="제1작업" sheetId="11" r:id="rId1"/>
    <sheet name="제2작업" sheetId="5" r:id="rId2"/>
    <sheet name="제3작업" sheetId="6" r:id="rId3"/>
    <sheet name="제4작업" sheetId="22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분류">제1작업!$D$5:$D$12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6" l="1"/>
  <c r="H15" i="6"/>
  <c r="H11" i="6"/>
  <c r="H6" i="6"/>
  <c r="C16" i="6"/>
  <c r="C12" i="6"/>
  <c r="C7" i="6"/>
  <c r="C18" i="6" s="1"/>
  <c r="H11" i="5"/>
  <c r="J13" i="11"/>
  <c r="J14" i="11"/>
  <c r="E14" i="11"/>
  <c r="E13" i="11"/>
  <c r="I5" i="11"/>
  <c r="I6" i="11"/>
  <c r="I7" i="11"/>
  <c r="I8" i="11"/>
  <c r="I9" i="11"/>
  <c r="I10" i="11"/>
  <c r="I11" i="11"/>
  <c r="I12" i="11"/>
  <c r="J5" i="11"/>
  <c r="J6" i="11"/>
  <c r="J7" i="11"/>
  <c r="J8" i="11"/>
  <c r="J9" i="11"/>
  <c r="J10" i="11"/>
  <c r="J11" i="11"/>
  <c r="J12" i="11"/>
</calcChain>
</file>

<file path=xl/sharedStrings.xml><?xml version="1.0" encoding="utf-8"?>
<sst xmlns="http://schemas.openxmlformats.org/spreadsheetml/2006/main" count="126" uniqueCount="44">
  <si>
    <t>전체 개수</t>
  </si>
  <si>
    <t>전체 평균</t>
  </si>
  <si>
    <t>코드</t>
  </si>
  <si>
    <t>분류</t>
  </si>
  <si>
    <t>상품</t>
  </si>
  <si>
    <t>운영형태</t>
  </si>
  <si>
    <t>생활</t>
  </si>
  <si>
    <t>가구</t>
  </si>
  <si>
    <t>도서</t>
  </si>
  <si>
    <t>서적</t>
  </si>
  <si>
    <t>패션</t>
  </si>
  <si>
    <t>의복</t>
  </si>
  <si>
    <t>신발</t>
  </si>
  <si>
    <t>화장품</t>
  </si>
  <si>
    <t>청소용품</t>
  </si>
  <si>
    <t>잡지</t>
  </si>
  <si>
    <t>애완용품</t>
  </si>
  <si>
    <t>7월 매출액</t>
    <phoneticPr fontId="2" type="noConversion"/>
  </si>
  <si>
    <t>8월 매출액</t>
  </si>
  <si>
    <t>9월 매출액</t>
  </si>
  <si>
    <t>상반기
매출액</t>
    <phoneticPr fontId="2" type="noConversion"/>
  </si>
  <si>
    <t>9월 매출액
순위</t>
    <phoneticPr fontId="2" type="noConversion"/>
  </si>
  <si>
    <t>AL-3541</t>
    <phoneticPr fontId="2" type="noConversion"/>
  </si>
  <si>
    <t>CB-9213</t>
    <phoneticPr fontId="2" type="noConversion"/>
  </si>
  <si>
    <t>BF-6842</t>
    <phoneticPr fontId="2" type="noConversion"/>
  </si>
  <si>
    <t>AF-6291</t>
    <phoneticPr fontId="2" type="noConversion"/>
  </si>
  <si>
    <t>BF-8262</t>
    <phoneticPr fontId="2" type="noConversion"/>
  </si>
  <si>
    <t>AL-5041</t>
    <phoneticPr fontId="2" type="noConversion"/>
  </si>
  <si>
    <t>CB-3123</t>
    <phoneticPr fontId="2" type="noConversion"/>
  </si>
  <si>
    <t>BL-8702</t>
    <phoneticPr fontId="2" type="noConversion"/>
  </si>
  <si>
    <t>도서상품 9월 매출액 평균</t>
    <phoneticPr fontId="2" type="noConversion"/>
  </si>
  <si>
    <t>생활상품 7월 매출액 합계</t>
    <phoneticPr fontId="2" type="noConversion"/>
  </si>
  <si>
    <t>9월 매출액</t>
    <phoneticPr fontId="2" type="noConversion"/>
  </si>
  <si>
    <t>최대 상반기 매출액</t>
    <phoneticPr fontId="2" type="noConversion"/>
  </si>
  <si>
    <t>상품</t>
    <phoneticPr fontId="2" type="noConversion"/>
  </si>
  <si>
    <t>생활상품 9월 매출액 평균</t>
    <phoneticPr fontId="2" type="noConversion"/>
  </si>
  <si>
    <t>C*</t>
    <phoneticPr fontId="2" type="noConversion"/>
  </si>
  <si>
    <t>&gt;=2000</t>
    <phoneticPr fontId="2" type="noConversion"/>
  </si>
  <si>
    <t>패션 개수</t>
  </si>
  <si>
    <t>생활 개수</t>
  </si>
  <si>
    <t>도서 개수</t>
  </si>
  <si>
    <t>패션 평균</t>
  </si>
  <si>
    <t>생활 평균</t>
  </si>
  <si>
    <t>도서 평균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</si>
</sst>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0.0%"/>
    <numFmt numFmtId="177" formatCode="#,##0&quot;억원&quot;"/>
    <numFmt numFmtId="178" formatCode="#,##0&quot;만원&quot;"/>
    <numFmt numFmtId="179" formatCode="#,##0&quot;만&quot;&quot;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41" fontId="3" fillId="0" borderId="1" xfId="1" applyFont="1" applyBorder="1" applyAlignment="1">
      <alignment horizontal="right" vertical="center"/>
    </xf>
    <xf numFmtId="41" fontId="3" fillId="0" borderId="6" xfId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1" fontId="3" fillId="0" borderId="11" xfId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3" fillId="0" borderId="0" xfId="0" applyNumberFormat="1" applyFont="1">
      <alignment vertical="center"/>
    </xf>
    <xf numFmtId="176" fontId="3" fillId="0" borderId="0" xfId="2" applyNumberFormat="1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1" fontId="3" fillId="0" borderId="12" xfId="1" applyFont="1" applyBorder="1" applyAlignment="1">
      <alignment horizontal="right" vertical="center"/>
    </xf>
    <xf numFmtId="41" fontId="3" fillId="0" borderId="0" xfId="0" applyNumberFormat="1" applyFont="1">
      <alignment vertical="center"/>
    </xf>
    <xf numFmtId="41" fontId="3" fillId="0" borderId="11" xfId="1" applyNumberFormat="1" applyFont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41" fontId="3" fillId="0" borderId="23" xfId="1" applyFont="1" applyBorder="1" applyAlignment="1">
      <alignment horizontal="right" vertical="center"/>
    </xf>
    <xf numFmtId="41" fontId="3" fillId="0" borderId="0" xfId="1" applyFont="1" applyBorder="1" applyAlignment="1">
      <alignment horizontal="right" vertical="center"/>
    </xf>
    <xf numFmtId="178" fontId="3" fillId="0" borderId="6" xfId="1" applyNumberFormat="1" applyFont="1" applyBorder="1" applyAlignment="1">
      <alignment horizontal="right" vertical="center"/>
    </xf>
    <xf numFmtId="178" fontId="3" fillId="0" borderId="1" xfId="1" applyNumberFormat="1" applyFont="1" applyBorder="1" applyAlignment="1">
      <alignment horizontal="right" vertical="center"/>
    </xf>
    <xf numFmtId="178" fontId="3" fillId="0" borderId="11" xfId="1" applyNumberFormat="1" applyFont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 wrapText="1"/>
    </xf>
    <xf numFmtId="179" fontId="3" fillId="0" borderId="7" xfId="1" applyNumberFormat="1" applyFont="1" applyBorder="1" applyAlignment="1">
      <alignment horizontal="right" vertical="center"/>
    </xf>
    <xf numFmtId="178" fontId="3" fillId="0" borderId="23" xfId="1" applyNumberFormat="1" applyFont="1" applyBorder="1" applyAlignment="1">
      <alignment horizontal="right" vertical="center"/>
    </xf>
    <xf numFmtId="178" fontId="3" fillId="0" borderId="0" xfId="1" applyNumberFormat="1" applyFont="1" applyBorder="1" applyAlignment="1">
      <alignment horizontal="right" vertical="center"/>
    </xf>
    <xf numFmtId="41" fontId="3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/>
              <a:t>생활 및 패션상품의 매출 현황</a:t>
            </a:r>
            <a:endParaRPr lang="ko-KR" sz="2000" b="1"/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상반기 매출액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4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EFB-4F80-9D94-B88048270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(제1작업!$C$5,제1작업!$C$7:$C$10,제1작업!$C$12)</c:f>
              <c:strCache>
                <c:ptCount val="6"/>
                <c:pt idx="0">
                  <c:v>가구</c:v>
                </c:pt>
                <c:pt idx="1">
                  <c:v>의복</c:v>
                </c:pt>
                <c:pt idx="2">
                  <c:v>신발</c:v>
                </c:pt>
                <c:pt idx="3">
                  <c:v>화장품</c:v>
                </c:pt>
                <c:pt idx="4">
                  <c:v>청소용품</c:v>
                </c:pt>
                <c:pt idx="5">
                  <c:v>애완용품</c:v>
                </c:pt>
              </c:strCache>
            </c:strRef>
          </c:cat>
          <c:val>
            <c:numRef>
              <c:f>(제1작업!$E$5,제1작업!$E$7:$E$10,제1작업!$E$12)</c:f>
              <c:numCache>
                <c:formatCode>#,##0"만원"</c:formatCode>
                <c:ptCount val="6"/>
                <c:pt idx="0">
                  <c:v>725</c:v>
                </c:pt>
                <c:pt idx="1">
                  <c:v>1320</c:v>
                </c:pt>
                <c:pt idx="2">
                  <c:v>722</c:v>
                </c:pt>
                <c:pt idx="3">
                  <c:v>2426</c:v>
                </c:pt>
                <c:pt idx="4">
                  <c:v>2527</c:v>
                </c:pt>
                <c:pt idx="5">
                  <c:v>1450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FB-4F80-9D94-B88048270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471044432"/>
        <c:axId val="1471039024"/>
      </c:barChart>
      <c:lineChart>
        <c:grouping val="standard"/>
        <c:varyColors val="0"/>
        <c:ser>
          <c:idx val="1"/>
          <c:order val="1"/>
          <c:tx>
            <c:strRef>
              <c:f>제1작업!$H$4</c:f>
              <c:strCache>
                <c:ptCount val="1"/>
                <c:pt idx="0">
                  <c:v>9월 매출액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(제1작업!$C$5,제1작업!$C$7:$C$10,제1작업!$C$12)</c:f>
              <c:strCache>
                <c:ptCount val="6"/>
                <c:pt idx="0">
                  <c:v>가구</c:v>
                </c:pt>
                <c:pt idx="1">
                  <c:v>의복</c:v>
                </c:pt>
                <c:pt idx="2">
                  <c:v>신발</c:v>
                </c:pt>
                <c:pt idx="3">
                  <c:v>화장품</c:v>
                </c:pt>
                <c:pt idx="4">
                  <c:v>청소용품</c:v>
                </c:pt>
                <c:pt idx="5">
                  <c:v>애완용품</c:v>
                </c:pt>
              </c:strCache>
            </c:strRef>
          </c:cat>
          <c:val>
            <c:numRef>
              <c:f>(제1작업!$H$5,제1작업!$H$7:$H$10,제1작업!$H$12)</c:f>
              <c:numCache>
                <c:formatCode>_(* #,##0_);_(* \(#,##0\);_(* "-"_);_(@_)</c:formatCode>
                <c:ptCount val="6"/>
                <c:pt idx="0">
                  <c:v>3503200</c:v>
                </c:pt>
                <c:pt idx="1">
                  <c:v>3778000</c:v>
                </c:pt>
                <c:pt idx="2">
                  <c:v>1349700</c:v>
                </c:pt>
                <c:pt idx="3">
                  <c:v>4749100</c:v>
                </c:pt>
                <c:pt idx="4">
                  <c:v>8247800</c:v>
                </c:pt>
                <c:pt idx="5">
                  <c:v>98400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FB-4F80-9D94-B88048270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5380128"/>
        <c:axId val="1875379712"/>
      </c:lineChart>
      <c:catAx>
        <c:axId val="1471044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471039024"/>
        <c:crosses val="autoZero"/>
        <c:auto val="1"/>
        <c:lblAlgn val="ctr"/>
        <c:lblOffset val="100"/>
        <c:noMultiLvlLbl val="0"/>
      </c:catAx>
      <c:valAx>
        <c:axId val="147103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만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471044432"/>
        <c:crosses val="autoZero"/>
        <c:crossBetween val="between"/>
      </c:valAx>
      <c:valAx>
        <c:axId val="1875379712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875380128"/>
        <c:crosses val="max"/>
        <c:crossBetween val="between"/>
        <c:majorUnit val="2000000"/>
      </c:valAx>
      <c:catAx>
        <c:axId val="18753801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75379712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41414</xdr:colOff>
      <xdr:row>0</xdr:row>
      <xdr:rowOff>124239</xdr:rowOff>
    </xdr:from>
    <xdr:to>
      <xdr:col>10</xdr:col>
      <xdr:colOff>10851</xdr:colOff>
      <xdr:row>2</xdr:row>
      <xdr:rowOff>209964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AB290EFE-75E9-42B1-A8E9-B3A86FDD62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7218" y="124239"/>
          <a:ext cx="2793807" cy="6986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9525</xdr:colOff>
      <xdr:row>0</xdr:row>
      <xdr:rowOff>99060</xdr:rowOff>
    </xdr:from>
    <xdr:to>
      <xdr:col>6</xdr:col>
      <xdr:colOff>750794</xdr:colOff>
      <xdr:row>2</xdr:row>
      <xdr:rowOff>198120</xdr:rowOff>
    </xdr:to>
    <xdr:sp macro="" textlink="">
      <xdr:nvSpPr>
        <xdr:cNvPr id="2" name="양쪽 모서리가 잘린 사각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42875" y="99060"/>
          <a:ext cx="5799044" cy="708660"/>
        </a:xfrm>
        <a:prstGeom prst="snip2SameRect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2024</a:t>
          </a:r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년 쇼핑 매출액 현황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336B8A9A-D3F5-448A-92EA-BAA76ABE182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0.47201</cdr:x>
      <cdr:y>0.10938</cdr:y>
    </cdr:from>
    <cdr:to>
      <cdr:x>0.58591</cdr:x>
      <cdr:y>0.18402</cdr:y>
    </cdr:to>
    <cdr:sp macro="" textlink="">
      <cdr:nvSpPr>
        <cdr:cNvPr id="2" name="모서리가 둥근 사각형 설명선 1">
          <a:extLst xmlns:a="http://schemas.openxmlformats.org/drawingml/2006/main">
            <a:ext uri="{FF2B5EF4-FFF2-40B4-BE49-F238E27FC236}">
              <a16:creationId xmlns:a16="http://schemas.microsoft.com/office/drawing/2014/main" id="{1616DF2D-904C-4437-8D0D-0FF12BF7AFA7}"/>
            </a:ext>
          </a:extLst>
        </cdr:cNvPr>
        <cdr:cNvSpPr/>
      </cdr:nvSpPr>
      <cdr:spPr>
        <a:xfrm xmlns:a="http://schemas.openxmlformats.org/drawingml/2006/main">
          <a:off x="4386317" y="663904"/>
          <a:ext cx="1058456" cy="453034"/>
        </a:xfrm>
        <a:prstGeom xmlns:a="http://schemas.openxmlformats.org/drawingml/2006/main" prst="wedgeRoundRectCallout">
          <a:avLst>
            <a:gd name="adj1" fmla="val 96762"/>
            <a:gd name="adj2" fmla="val 53339"/>
            <a:gd name="adj3" fmla="val 16667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매출액</a:t>
          </a:r>
          <a:endParaRPr lang="ko-KR">
            <a:solidFill>
              <a:sysClr val="windowText" lastClr="000000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0"/>
  <sheetViews>
    <sheetView tabSelected="1" zoomScaleNormal="100" workbookViewId="0">
      <selection activeCell="G23" sqref="G23"/>
    </sheetView>
  </sheetViews>
  <sheetFormatPr defaultColWidth="8.75" defaultRowHeight="13.5" x14ac:dyDescent="0.3"/>
  <cols>
    <col min="1" max="1" width="1.75" style="1" customWidth="1"/>
    <col min="2" max="2" width="12.875" style="1" customWidth="1"/>
    <col min="3" max="3" width="12.375" style="1" customWidth="1"/>
    <col min="4" max="4" width="12.5" style="1" customWidth="1"/>
    <col min="5" max="5" width="12.375" style="1" customWidth="1"/>
    <col min="6" max="8" width="12.5" style="1" customWidth="1"/>
    <col min="9" max="10" width="12.25" style="1" customWidth="1"/>
    <col min="11" max="16384" width="8.75" style="1"/>
  </cols>
  <sheetData>
    <row r="1" spans="2:12" ht="24.6" customHeight="1" x14ac:dyDescent="0.3"/>
    <row r="2" spans="2:12" ht="24.6" customHeight="1" x14ac:dyDescent="0.3"/>
    <row r="3" spans="2:12" ht="24.6" customHeight="1" thickBot="1" x14ac:dyDescent="0.35"/>
    <row r="4" spans="2:12" ht="30.75" customHeight="1" thickBot="1" x14ac:dyDescent="0.35">
      <c r="B4" s="9" t="s">
        <v>2</v>
      </c>
      <c r="C4" s="10" t="s">
        <v>4</v>
      </c>
      <c r="D4" s="10" t="s">
        <v>3</v>
      </c>
      <c r="E4" s="11" t="s">
        <v>20</v>
      </c>
      <c r="F4" s="11" t="s">
        <v>17</v>
      </c>
      <c r="G4" s="11" t="s">
        <v>18</v>
      </c>
      <c r="H4" s="11" t="s">
        <v>19</v>
      </c>
      <c r="I4" s="10" t="s">
        <v>5</v>
      </c>
      <c r="J4" s="35" t="s">
        <v>21</v>
      </c>
    </row>
    <row r="5" spans="2:12" ht="21" customHeight="1" x14ac:dyDescent="0.3">
      <c r="B5" s="20" t="s">
        <v>22</v>
      </c>
      <c r="C5" s="21" t="s">
        <v>7</v>
      </c>
      <c r="D5" s="21" t="s">
        <v>6</v>
      </c>
      <c r="E5" s="32">
        <v>725</v>
      </c>
      <c r="F5" s="3">
        <v>2323200</v>
      </c>
      <c r="G5" s="3">
        <v>2914500</v>
      </c>
      <c r="H5" s="3">
        <v>3503200</v>
      </c>
      <c r="I5" s="21" t="str">
        <f t="shared" ref="I5:I12" si="0">CHOOSE(RIGHT(B5,1),"온라인","오프라인","온/오프라인")</f>
        <v>온라인</v>
      </c>
      <c r="J5" s="4" t="str">
        <f t="shared" ref="J5:J12" si="1">_xlfn.RANK.EQ(H5,$H$5:$H$12)&amp;"위"</f>
        <v>4위</v>
      </c>
    </row>
    <row r="6" spans="2:12" ht="21" customHeight="1" x14ac:dyDescent="0.3">
      <c r="B6" s="5" t="s">
        <v>23</v>
      </c>
      <c r="C6" s="24" t="s">
        <v>9</v>
      </c>
      <c r="D6" s="24" t="s">
        <v>8</v>
      </c>
      <c r="E6" s="33">
        <v>692</v>
      </c>
      <c r="F6" s="2">
        <v>638000</v>
      </c>
      <c r="G6" s="2">
        <v>762100</v>
      </c>
      <c r="H6" s="2">
        <v>823740</v>
      </c>
      <c r="I6" s="24" t="str">
        <f t="shared" si="0"/>
        <v>온/오프라인</v>
      </c>
      <c r="J6" s="6" t="str">
        <f t="shared" si="1"/>
        <v>6위</v>
      </c>
    </row>
    <row r="7" spans="2:12" ht="21" customHeight="1" x14ac:dyDescent="0.3">
      <c r="B7" s="5" t="s">
        <v>24</v>
      </c>
      <c r="C7" s="24" t="s">
        <v>11</v>
      </c>
      <c r="D7" s="24" t="s">
        <v>10</v>
      </c>
      <c r="E7" s="33">
        <v>1320</v>
      </c>
      <c r="F7" s="2">
        <v>4515000</v>
      </c>
      <c r="G7" s="2">
        <v>3972300</v>
      </c>
      <c r="H7" s="2">
        <v>3778000</v>
      </c>
      <c r="I7" s="24" t="str">
        <f t="shared" si="0"/>
        <v>오프라인</v>
      </c>
      <c r="J7" s="6" t="str">
        <f t="shared" si="1"/>
        <v>3위</v>
      </c>
      <c r="K7" s="18"/>
      <c r="L7" s="19"/>
    </row>
    <row r="8" spans="2:12" ht="21" customHeight="1" x14ac:dyDescent="0.3">
      <c r="B8" s="5" t="s">
        <v>25</v>
      </c>
      <c r="C8" s="24" t="s">
        <v>12</v>
      </c>
      <c r="D8" s="24" t="s">
        <v>10</v>
      </c>
      <c r="E8" s="33">
        <v>722</v>
      </c>
      <c r="F8" s="2">
        <v>1004100</v>
      </c>
      <c r="G8" s="2">
        <v>1075000</v>
      </c>
      <c r="H8" s="2">
        <v>1349700</v>
      </c>
      <c r="I8" s="24" t="str">
        <f t="shared" si="0"/>
        <v>온라인</v>
      </c>
      <c r="J8" s="6" t="str">
        <f t="shared" si="1"/>
        <v>5위</v>
      </c>
    </row>
    <row r="9" spans="2:12" ht="21" customHeight="1" x14ac:dyDescent="0.3">
      <c r="B9" s="5" t="s">
        <v>26</v>
      </c>
      <c r="C9" s="24" t="s">
        <v>13</v>
      </c>
      <c r="D9" s="24" t="s">
        <v>10</v>
      </c>
      <c r="E9" s="33">
        <v>2426</v>
      </c>
      <c r="F9" s="2">
        <v>5786900</v>
      </c>
      <c r="G9" s="2">
        <v>6776000</v>
      </c>
      <c r="H9" s="2">
        <v>4749100</v>
      </c>
      <c r="I9" s="24" t="str">
        <f t="shared" si="0"/>
        <v>오프라인</v>
      </c>
      <c r="J9" s="6" t="str">
        <f t="shared" si="1"/>
        <v>2위</v>
      </c>
    </row>
    <row r="10" spans="2:12" ht="21" customHeight="1" x14ac:dyDescent="0.3">
      <c r="B10" s="5" t="s">
        <v>27</v>
      </c>
      <c r="C10" s="24" t="s">
        <v>14</v>
      </c>
      <c r="D10" s="24" t="s">
        <v>6</v>
      </c>
      <c r="E10" s="33">
        <v>2527</v>
      </c>
      <c r="F10" s="2">
        <v>7530000</v>
      </c>
      <c r="G10" s="2">
        <v>8975300</v>
      </c>
      <c r="H10" s="2">
        <v>8247800</v>
      </c>
      <c r="I10" s="24" t="str">
        <f t="shared" si="0"/>
        <v>온라인</v>
      </c>
      <c r="J10" s="6" t="str">
        <f t="shared" si="1"/>
        <v>1위</v>
      </c>
    </row>
    <row r="11" spans="2:12" ht="21" customHeight="1" x14ac:dyDescent="0.3">
      <c r="B11" s="5" t="s">
        <v>28</v>
      </c>
      <c r="C11" s="24" t="s">
        <v>15</v>
      </c>
      <c r="D11" s="24" t="s">
        <v>8</v>
      </c>
      <c r="E11" s="33">
        <v>215</v>
      </c>
      <c r="F11" s="2">
        <v>624700</v>
      </c>
      <c r="G11" s="2">
        <v>710300</v>
      </c>
      <c r="H11" s="2">
        <v>715800</v>
      </c>
      <c r="I11" s="24" t="str">
        <f t="shared" si="0"/>
        <v>온/오프라인</v>
      </c>
      <c r="J11" s="6" t="str">
        <f t="shared" si="1"/>
        <v>7위</v>
      </c>
    </row>
    <row r="12" spans="2:12" ht="21" customHeight="1" thickBot="1" x14ac:dyDescent="0.35">
      <c r="B12" s="22" t="s">
        <v>29</v>
      </c>
      <c r="C12" s="23" t="s">
        <v>16</v>
      </c>
      <c r="D12" s="23" t="s">
        <v>6</v>
      </c>
      <c r="E12" s="34">
        <v>1450</v>
      </c>
      <c r="F12" s="7">
        <v>63400</v>
      </c>
      <c r="G12" s="7">
        <v>76700</v>
      </c>
      <c r="H12" s="7">
        <v>98400</v>
      </c>
      <c r="I12" s="23" t="str">
        <f t="shared" si="0"/>
        <v>오프라인</v>
      </c>
      <c r="J12" s="8" t="str">
        <f t="shared" si="1"/>
        <v>8위</v>
      </c>
    </row>
    <row r="13" spans="2:12" ht="21" customHeight="1" x14ac:dyDescent="0.3">
      <c r="B13" s="41" t="s">
        <v>31</v>
      </c>
      <c r="C13" s="42"/>
      <c r="D13" s="43"/>
      <c r="E13" s="3">
        <f>DSUM(B4:H12,5,D4:D5)</f>
        <v>9916600</v>
      </c>
      <c r="F13" s="44"/>
      <c r="G13" s="46" t="s">
        <v>33</v>
      </c>
      <c r="H13" s="42"/>
      <c r="I13" s="43"/>
      <c r="J13" s="36">
        <f>MAX(E5:E12)</f>
        <v>2527</v>
      </c>
    </row>
    <row r="14" spans="2:12" ht="21" customHeight="1" thickBot="1" x14ac:dyDescent="0.35">
      <c r="B14" s="47" t="s">
        <v>30</v>
      </c>
      <c r="C14" s="48"/>
      <c r="D14" s="49"/>
      <c r="E14" s="27">
        <f>SUMIF(분류,"도서",H5:H12)/COUNTIF(분류,"도서")</f>
        <v>769770</v>
      </c>
      <c r="F14" s="45"/>
      <c r="G14" s="12" t="s">
        <v>34</v>
      </c>
      <c r="H14" s="23" t="s">
        <v>7</v>
      </c>
      <c r="I14" s="13" t="s">
        <v>32</v>
      </c>
      <c r="J14" s="25">
        <f>VLOOKUP(H14,C4:H12,6,0)</f>
        <v>3503200</v>
      </c>
    </row>
    <row r="17" spans="5:7" x14ac:dyDescent="0.3">
      <c r="E17" s="26"/>
    </row>
    <row r="20" spans="5:7" x14ac:dyDescent="0.3">
      <c r="G20" s="26"/>
    </row>
  </sheetData>
  <sortState ref="A5:L11">
    <sortCondition ref="A5:A11"/>
  </sortState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2" priority="1">
      <formula>$E5&gt;=2000</formula>
    </cfRule>
  </conditionalFormatting>
  <dataValidations disablePrompts="1" count="1">
    <dataValidation type="list" allowBlank="1" showInputMessage="1" showErrorMessage="1" sqref="H14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workbookViewId="0">
      <selection activeCell="H25" sqref="H25"/>
    </sheetView>
  </sheetViews>
  <sheetFormatPr defaultColWidth="9" defaultRowHeight="16.5" x14ac:dyDescent="0.3"/>
  <cols>
    <col min="1" max="1" width="1.625" style="15" customWidth="1"/>
    <col min="2" max="2" width="12.875" style="15" customWidth="1"/>
    <col min="3" max="3" width="12.375" style="15" customWidth="1"/>
    <col min="4" max="4" width="12.5" style="15" customWidth="1"/>
    <col min="5" max="5" width="12.375" style="15" customWidth="1"/>
    <col min="6" max="8" width="13.75" style="15" bestFit="1" customWidth="1"/>
    <col min="9" max="16384" width="9" style="15"/>
  </cols>
  <sheetData>
    <row r="1" spans="2:8" ht="17.25" thickBot="1" x14ac:dyDescent="0.35"/>
    <row r="2" spans="2:8" ht="27.75" thickBot="1" x14ac:dyDescent="0.35">
      <c r="B2" s="9" t="s">
        <v>2</v>
      </c>
      <c r="C2" s="10" t="s">
        <v>4</v>
      </c>
      <c r="D2" s="10" t="s">
        <v>3</v>
      </c>
      <c r="E2" s="11" t="s">
        <v>20</v>
      </c>
      <c r="F2" s="11" t="s">
        <v>17</v>
      </c>
      <c r="G2" s="11" t="s">
        <v>18</v>
      </c>
      <c r="H2" s="11" t="s">
        <v>19</v>
      </c>
    </row>
    <row r="3" spans="2:8" x14ac:dyDescent="0.3">
      <c r="B3" s="20" t="s">
        <v>22</v>
      </c>
      <c r="C3" s="21" t="s">
        <v>7</v>
      </c>
      <c r="D3" s="21" t="s">
        <v>6</v>
      </c>
      <c r="E3" s="32">
        <v>725</v>
      </c>
      <c r="F3" s="3">
        <v>2323200</v>
      </c>
      <c r="G3" s="3">
        <v>2914500</v>
      </c>
      <c r="H3" s="3">
        <v>3653799.9999999981</v>
      </c>
    </row>
    <row r="4" spans="2:8" x14ac:dyDescent="0.3">
      <c r="B4" s="5" t="s">
        <v>23</v>
      </c>
      <c r="C4" s="24" t="s">
        <v>9</v>
      </c>
      <c r="D4" s="24" t="s">
        <v>8</v>
      </c>
      <c r="E4" s="33">
        <v>692</v>
      </c>
      <c r="F4" s="2">
        <v>638000</v>
      </c>
      <c r="G4" s="2">
        <v>762100</v>
      </c>
      <c r="H4" s="2">
        <v>823740</v>
      </c>
    </row>
    <row r="5" spans="2:8" x14ac:dyDescent="0.3">
      <c r="B5" s="5" t="s">
        <v>24</v>
      </c>
      <c r="C5" s="24" t="s">
        <v>11</v>
      </c>
      <c r="D5" s="24" t="s">
        <v>10</v>
      </c>
      <c r="E5" s="33">
        <v>1320</v>
      </c>
      <c r="F5" s="2">
        <v>4515000</v>
      </c>
      <c r="G5" s="2">
        <v>3972300</v>
      </c>
      <c r="H5" s="2">
        <v>3778000</v>
      </c>
    </row>
    <row r="6" spans="2:8" x14ac:dyDescent="0.3">
      <c r="B6" s="5" t="s">
        <v>25</v>
      </c>
      <c r="C6" s="24" t="s">
        <v>12</v>
      </c>
      <c r="D6" s="24" t="s">
        <v>10</v>
      </c>
      <c r="E6" s="33">
        <v>722</v>
      </c>
      <c r="F6" s="2">
        <v>1004100</v>
      </c>
      <c r="G6" s="2">
        <v>1075000</v>
      </c>
      <c r="H6" s="2">
        <v>1349700</v>
      </c>
    </row>
    <row r="7" spans="2:8" x14ac:dyDescent="0.3">
      <c r="B7" s="5" t="s">
        <v>26</v>
      </c>
      <c r="C7" s="24" t="s">
        <v>13</v>
      </c>
      <c r="D7" s="24" t="s">
        <v>10</v>
      </c>
      <c r="E7" s="33">
        <v>2426</v>
      </c>
      <c r="F7" s="2">
        <v>5786900</v>
      </c>
      <c r="G7" s="2">
        <v>6776000</v>
      </c>
      <c r="H7" s="2">
        <v>4749100</v>
      </c>
    </row>
    <row r="8" spans="2:8" x14ac:dyDescent="0.3">
      <c r="B8" s="5" t="s">
        <v>27</v>
      </c>
      <c r="C8" s="24" t="s">
        <v>14</v>
      </c>
      <c r="D8" s="24" t="s">
        <v>6</v>
      </c>
      <c r="E8" s="33">
        <v>2527</v>
      </c>
      <c r="F8" s="2">
        <v>7530000</v>
      </c>
      <c r="G8" s="2">
        <v>8975300</v>
      </c>
      <c r="H8" s="2">
        <v>8247800</v>
      </c>
    </row>
    <row r="9" spans="2:8" x14ac:dyDescent="0.3">
      <c r="B9" s="5" t="s">
        <v>28</v>
      </c>
      <c r="C9" s="24" t="s">
        <v>15</v>
      </c>
      <c r="D9" s="24" t="s">
        <v>8</v>
      </c>
      <c r="E9" s="33">
        <v>215</v>
      </c>
      <c r="F9" s="2">
        <v>624700</v>
      </c>
      <c r="G9" s="2">
        <v>710300</v>
      </c>
      <c r="H9" s="2">
        <v>715800</v>
      </c>
    </row>
    <row r="10" spans="2:8" x14ac:dyDescent="0.3">
      <c r="B10" s="28" t="s">
        <v>29</v>
      </c>
      <c r="C10" s="29" t="s">
        <v>16</v>
      </c>
      <c r="D10" s="29" t="s">
        <v>6</v>
      </c>
      <c r="E10" s="37">
        <v>1450</v>
      </c>
      <c r="F10" s="30">
        <v>63400</v>
      </c>
      <c r="G10" s="30">
        <v>76700</v>
      </c>
      <c r="H10" s="30">
        <v>98400</v>
      </c>
    </row>
    <row r="11" spans="2:8" x14ac:dyDescent="0.3">
      <c r="B11" s="50" t="s">
        <v>35</v>
      </c>
      <c r="C11" s="50"/>
      <c r="D11" s="50"/>
      <c r="E11" s="50"/>
      <c r="F11" s="50"/>
      <c r="G11" s="50"/>
      <c r="H11" s="39">
        <f>DAVERAGE(B2:H10,7,D2:D3)</f>
        <v>3999999.9999999995</v>
      </c>
    </row>
    <row r="13" spans="2:8" ht="17.25" thickBot="1" x14ac:dyDescent="0.35"/>
    <row r="14" spans="2:8" ht="27.75" thickBot="1" x14ac:dyDescent="0.35">
      <c r="B14" s="9" t="s">
        <v>2</v>
      </c>
      <c r="C14" s="11" t="s">
        <v>20</v>
      </c>
    </row>
    <row r="15" spans="2:8" x14ac:dyDescent="0.3">
      <c r="B15" s="40" t="s">
        <v>36</v>
      </c>
      <c r="C15" s="40"/>
    </row>
    <row r="16" spans="2:8" x14ac:dyDescent="0.3">
      <c r="B16" s="40"/>
      <c r="C16" s="40" t="s">
        <v>37</v>
      </c>
    </row>
    <row r="17" spans="2:5" ht="17.25" thickBot="1" x14ac:dyDescent="0.35"/>
    <row r="18" spans="2:5" ht="27.75" thickBot="1" x14ac:dyDescent="0.35">
      <c r="B18" s="9" t="s">
        <v>2</v>
      </c>
      <c r="C18" s="10" t="s">
        <v>4</v>
      </c>
      <c r="D18" s="11" t="s">
        <v>20</v>
      </c>
      <c r="E18" s="11" t="s">
        <v>19</v>
      </c>
    </row>
    <row r="19" spans="2:5" x14ac:dyDescent="0.3">
      <c r="B19" s="5" t="s">
        <v>23</v>
      </c>
      <c r="C19" s="24" t="s">
        <v>9</v>
      </c>
      <c r="D19" s="33">
        <v>692</v>
      </c>
      <c r="E19" s="2">
        <v>823740</v>
      </c>
    </row>
    <row r="20" spans="2:5" x14ac:dyDescent="0.3">
      <c r="B20" s="5" t="s">
        <v>26</v>
      </c>
      <c r="C20" s="24" t="s">
        <v>13</v>
      </c>
      <c r="D20" s="33">
        <v>2426</v>
      </c>
      <c r="E20" s="2">
        <v>4749100</v>
      </c>
    </row>
    <row r="21" spans="2:5" x14ac:dyDescent="0.3">
      <c r="B21" s="5" t="s">
        <v>27</v>
      </c>
      <c r="C21" s="24" t="s">
        <v>14</v>
      </c>
      <c r="D21" s="33">
        <v>2527</v>
      </c>
      <c r="E21" s="2">
        <v>8247800</v>
      </c>
    </row>
    <row r="22" spans="2:5" x14ac:dyDescent="0.3">
      <c r="B22" s="5" t="s">
        <v>28</v>
      </c>
      <c r="C22" s="24" t="s">
        <v>15</v>
      </c>
      <c r="D22" s="33">
        <v>215</v>
      </c>
      <c r="E22" s="2">
        <v>715800</v>
      </c>
    </row>
  </sheetData>
  <mergeCells count="1">
    <mergeCell ref="B11:G11"/>
  </mergeCells>
  <phoneticPr fontId="2" type="noConversion"/>
  <conditionalFormatting sqref="B3:H10">
    <cfRule type="expression" dxfId="1" priority="1">
      <formula>$E3&gt;=2000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workbookViewId="0">
      <selection activeCell="J9" sqref="J9"/>
    </sheetView>
  </sheetViews>
  <sheetFormatPr defaultColWidth="9" defaultRowHeight="16.5" x14ac:dyDescent="0.3"/>
  <cols>
    <col min="1" max="1" width="1.625" style="15" customWidth="1"/>
    <col min="2" max="2" width="12.875" style="15" customWidth="1"/>
    <col min="3" max="3" width="12.375" style="15" customWidth="1"/>
    <col min="4" max="4" width="12.5" style="15" customWidth="1"/>
    <col min="5" max="5" width="12.375" style="15" customWidth="1"/>
    <col min="6" max="8" width="13.75" style="15" bestFit="1" customWidth="1"/>
    <col min="9" max="16384" width="9" style="15"/>
  </cols>
  <sheetData>
    <row r="1" spans="2:8" ht="17.25" thickBot="1" x14ac:dyDescent="0.35"/>
    <row r="2" spans="2:8" ht="27.75" thickBot="1" x14ac:dyDescent="0.35">
      <c r="B2" s="9" t="s">
        <v>2</v>
      </c>
      <c r="C2" s="10" t="s">
        <v>4</v>
      </c>
      <c r="D2" s="10" t="s">
        <v>3</v>
      </c>
      <c r="E2" s="11" t="s">
        <v>20</v>
      </c>
      <c r="F2" s="11" t="s">
        <v>17</v>
      </c>
      <c r="G2" s="11" t="s">
        <v>18</v>
      </c>
      <c r="H2" s="11" t="s">
        <v>19</v>
      </c>
    </row>
    <row r="3" spans="2:8" x14ac:dyDescent="0.3">
      <c r="B3" s="20" t="s">
        <v>24</v>
      </c>
      <c r="C3" s="21" t="s">
        <v>11</v>
      </c>
      <c r="D3" s="21" t="s">
        <v>10</v>
      </c>
      <c r="E3" s="32">
        <v>1320</v>
      </c>
      <c r="F3" s="3">
        <v>4515000</v>
      </c>
      <c r="G3" s="3">
        <v>3972300</v>
      </c>
      <c r="H3" s="3">
        <v>3778000</v>
      </c>
    </row>
    <row r="4" spans="2:8" x14ac:dyDescent="0.3">
      <c r="B4" s="5" t="s">
        <v>25</v>
      </c>
      <c r="C4" s="24" t="s">
        <v>12</v>
      </c>
      <c r="D4" s="24" t="s">
        <v>10</v>
      </c>
      <c r="E4" s="33">
        <v>722</v>
      </c>
      <c r="F4" s="2">
        <v>1004100</v>
      </c>
      <c r="G4" s="2">
        <v>1075000</v>
      </c>
      <c r="H4" s="2">
        <v>1349700</v>
      </c>
    </row>
    <row r="5" spans="2:8" x14ac:dyDescent="0.3">
      <c r="B5" s="5" t="s">
        <v>26</v>
      </c>
      <c r="C5" s="24" t="s">
        <v>13</v>
      </c>
      <c r="D5" s="24" t="s">
        <v>10</v>
      </c>
      <c r="E5" s="33">
        <v>2426</v>
      </c>
      <c r="F5" s="2">
        <v>5786900</v>
      </c>
      <c r="G5" s="2">
        <v>6776000</v>
      </c>
      <c r="H5" s="2">
        <v>4749100</v>
      </c>
    </row>
    <row r="6" spans="2:8" x14ac:dyDescent="0.3">
      <c r="B6" s="5"/>
      <c r="C6" s="24"/>
      <c r="D6" s="14" t="s">
        <v>41</v>
      </c>
      <c r="E6" s="33"/>
      <c r="F6" s="2"/>
      <c r="G6" s="2"/>
      <c r="H6" s="2">
        <f>SUBTOTAL(1,H3:H5)</f>
        <v>3292266.6666666665</v>
      </c>
    </row>
    <row r="7" spans="2:8" x14ac:dyDescent="0.3">
      <c r="B7" s="5"/>
      <c r="C7" s="24">
        <f>SUBTOTAL(3,C3:C5)</f>
        <v>3</v>
      </c>
      <c r="D7" s="14" t="s">
        <v>38</v>
      </c>
      <c r="E7" s="33"/>
      <c r="F7" s="2"/>
      <c r="G7" s="2"/>
      <c r="H7" s="2"/>
    </row>
    <row r="8" spans="2:8" x14ac:dyDescent="0.3">
      <c r="B8" s="5" t="s">
        <v>22</v>
      </c>
      <c r="C8" s="24" t="s">
        <v>7</v>
      </c>
      <c r="D8" s="24" t="s">
        <v>6</v>
      </c>
      <c r="E8" s="33">
        <v>725</v>
      </c>
      <c r="F8" s="2">
        <v>2323200</v>
      </c>
      <c r="G8" s="2">
        <v>2914500</v>
      </c>
      <c r="H8" s="2">
        <v>3503200</v>
      </c>
    </row>
    <row r="9" spans="2:8" x14ac:dyDescent="0.3">
      <c r="B9" s="5" t="s">
        <v>27</v>
      </c>
      <c r="C9" s="24" t="s">
        <v>14</v>
      </c>
      <c r="D9" s="24" t="s">
        <v>6</v>
      </c>
      <c r="E9" s="33">
        <v>2527</v>
      </c>
      <c r="F9" s="2">
        <v>7530000</v>
      </c>
      <c r="G9" s="2">
        <v>8975300</v>
      </c>
      <c r="H9" s="2">
        <v>8247800</v>
      </c>
    </row>
    <row r="10" spans="2:8" x14ac:dyDescent="0.3">
      <c r="B10" s="5" t="s">
        <v>29</v>
      </c>
      <c r="C10" s="24" t="s">
        <v>16</v>
      </c>
      <c r="D10" s="24" t="s">
        <v>6</v>
      </c>
      <c r="E10" s="33">
        <v>1450</v>
      </c>
      <c r="F10" s="2">
        <v>63400</v>
      </c>
      <c r="G10" s="2">
        <v>76700</v>
      </c>
      <c r="H10" s="2">
        <v>98400</v>
      </c>
    </row>
    <row r="11" spans="2:8" x14ac:dyDescent="0.3">
      <c r="B11" s="5"/>
      <c r="C11" s="24"/>
      <c r="D11" s="14" t="s">
        <v>42</v>
      </c>
      <c r="E11" s="33"/>
      <c r="F11" s="2"/>
      <c r="G11" s="2"/>
      <c r="H11" s="2">
        <f>SUBTOTAL(1,H8:H10)</f>
        <v>3949800</v>
      </c>
    </row>
    <row r="12" spans="2:8" x14ac:dyDescent="0.3">
      <c r="B12" s="5"/>
      <c r="C12" s="24">
        <f>SUBTOTAL(3,C8:C10)</f>
        <v>3</v>
      </c>
      <c r="D12" s="14" t="s">
        <v>39</v>
      </c>
      <c r="E12" s="33"/>
      <c r="F12" s="2"/>
      <c r="G12" s="2"/>
      <c r="H12" s="2"/>
    </row>
    <row r="13" spans="2:8" x14ac:dyDescent="0.3">
      <c r="B13" s="5" t="s">
        <v>23</v>
      </c>
      <c r="C13" s="24" t="s">
        <v>9</v>
      </c>
      <c r="D13" s="24" t="s">
        <v>8</v>
      </c>
      <c r="E13" s="33">
        <v>692</v>
      </c>
      <c r="F13" s="2">
        <v>638000</v>
      </c>
      <c r="G13" s="2">
        <v>762100</v>
      </c>
      <c r="H13" s="2">
        <v>823740</v>
      </c>
    </row>
    <row r="14" spans="2:8" ht="17.25" thickBot="1" x14ac:dyDescent="0.35">
      <c r="B14" s="22" t="s">
        <v>28</v>
      </c>
      <c r="C14" s="23" t="s">
        <v>15</v>
      </c>
      <c r="D14" s="23" t="s">
        <v>8</v>
      </c>
      <c r="E14" s="34">
        <v>215</v>
      </c>
      <c r="F14" s="7">
        <v>624700</v>
      </c>
      <c r="G14" s="7">
        <v>710300</v>
      </c>
      <c r="H14" s="7">
        <v>715800</v>
      </c>
    </row>
    <row r="15" spans="2:8" x14ac:dyDescent="0.3">
      <c r="B15" s="16"/>
      <c r="C15" s="16"/>
      <c r="D15" s="17" t="s">
        <v>43</v>
      </c>
      <c r="E15" s="38"/>
      <c r="F15" s="31"/>
      <c r="G15" s="31"/>
      <c r="H15" s="31">
        <f>SUBTOTAL(1,H13:H14)</f>
        <v>769770</v>
      </c>
    </row>
    <row r="16" spans="2:8" x14ac:dyDescent="0.3">
      <c r="B16" s="16"/>
      <c r="C16" s="16">
        <f>SUBTOTAL(3,C13:C14)</f>
        <v>2</v>
      </c>
      <c r="D16" s="17" t="s">
        <v>40</v>
      </c>
      <c r="E16" s="38"/>
      <c r="F16" s="31"/>
      <c r="G16" s="31"/>
      <c r="H16" s="31"/>
    </row>
    <row r="17" spans="2:8" x14ac:dyDescent="0.3">
      <c r="B17" s="16"/>
      <c r="C17" s="16"/>
      <c r="D17" s="17" t="s">
        <v>1</v>
      </c>
      <c r="E17" s="38"/>
      <c r="F17" s="31"/>
      <c r="G17" s="31"/>
      <c r="H17" s="31">
        <f>SUBTOTAL(1,H3:H14)</f>
        <v>2908217.5</v>
      </c>
    </row>
    <row r="18" spans="2:8" x14ac:dyDescent="0.3">
      <c r="B18" s="16"/>
      <c r="C18" s="16">
        <f>SUBTOTAL(3,C3:C14)</f>
        <v>8</v>
      </c>
      <c r="D18" s="17" t="s">
        <v>0</v>
      </c>
      <c r="E18" s="38"/>
      <c r="F18" s="31"/>
      <c r="G18" s="31"/>
      <c r="H18" s="31"/>
    </row>
  </sheetData>
  <sortState ref="B3:H14">
    <sortCondition descending="1" ref="D3:D14"/>
  </sortState>
  <phoneticPr fontId="2" type="noConversion"/>
  <conditionalFormatting sqref="B3:H18">
    <cfRule type="expression" dxfId="0" priority="1">
      <formula>$E3&gt;=2000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분류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KPC</cp:lastModifiedBy>
  <dcterms:created xsi:type="dcterms:W3CDTF">2023-07-20T01:12:47Z</dcterms:created>
  <dcterms:modified xsi:type="dcterms:W3CDTF">2024-11-09T03:41:24Z</dcterms:modified>
</cp:coreProperties>
</file>